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2" windowWidth="24912" windowHeight="10932"/>
  </bookViews>
  <sheets>
    <sheet name="2017-2018" sheetId="1" r:id="rId1"/>
    <sheet name="Sheet2" sheetId="2" r:id="rId2"/>
    <sheet name="Sheet3" sheetId="3" r:id="rId3"/>
    <sheet name="Sheet1" sheetId="4" r:id="rId4"/>
  </sheets>
  <definedNames>
    <definedName name="Schools">Sheet2!$A$2:$A$49</definedName>
  </definedNames>
  <calcPr calcId="145621"/>
</workbook>
</file>

<file path=xl/calcChain.xml><?xml version="1.0" encoding="utf-8"?>
<calcChain xmlns="http://schemas.openxmlformats.org/spreadsheetml/2006/main">
  <c r="AA24" i="1" l="1"/>
  <c r="AB24" i="1"/>
  <c r="AC22" i="1"/>
  <c r="AB22" i="1"/>
  <c r="AA20" i="1"/>
  <c r="AB16" i="1"/>
  <c r="AA16" i="1"/>
  <c r="AB14" i="1"/>
  <c r="AB12" i="1"/>
  <c r="AC8" i="1"/>
  <c r="AB8" i="1"/>
  <c r="AC6" i="1"/>
  <c r="AB6" i="1"/>
  <c r="AC20" i="1"/>
  <c r="AB20" i="1"/>
  <c r="AC24" i="1" l="1"/>
  <c r="AC16" i="1"/>
  <c r="AC14" i="1"/>
  <c r="AC12" i="1"/>
  <c r="AA6" i="1"/>
  <c r="AA8" i="1"/>
  <c r="AA12" i="1"/>
  <c r="AA14" i="1"/>
  <c r="AA22" i="1"/>
  <c r="AA26" i="1"/>
  <c r="J18" i="1"/>
  <c r="G10" i="1"/>
  <c r="AB10" i="1" s="1"/>
  <c r="I18" i="1"/>
  <c r="J10" i="1"/>
  <c r="H18" i="1"/>
  <c r="I10" i="1"/>
  <c r="G18" i="1"/>
  <c r="H10" i="1"/>
  <c r="AB26" i="1"/>
  <c r="AB18" i="1" l="1"/>
  <c r="AA18" i="1"/>
  <c r="AC10" i="1"/>
  <c r="AC18" i="1"/>
  <c r="AA10" i="1"/>
  <c r="AC26" i="1" l="1"/>
  <c r="AB27" i="1" l="1"/>
  <c r="AC27" i="1"/>
  <c r="AA27" i="1"/>
</calcChain>
</file>

<file path=xl/sharedStrings.xml><?xml version="1.0" encoding="utf-8"?>
<sst xmlns="http://schemas.openxmlformats.org/spreadsheetml/2006/main" count="170" uniqueCount="112">
  <si>
    <t>M</t>
  </si>
  <si>
    <t>T</t>
  </si>
  <si>
    <t>W</t>
  </si>
  <si>
    <t>Th</t>
  </si>
  <si>
    <t>F</t>
  </si>
  <si>
    <t>INSTRUCTIONAL</t>
  </si>
  <si>
    <t>A</t>
  </si>
  <si>
    <t>IN</t>
  </si>
  <si>
    <t>S</t>
  </si>
  <si>
    <t>H</t>
  </si>
  <si>
    <t>O</t>
  </si>
  <si>
    <t>N</t>
  </si>
  <si>
    <t>D</t>
  </si>
  <si>
    <t>J</t>
  </si>
  <si>
    <t>School:</t>
  </si>
  <si>
    <t>Principal:</t>
  </si>
  <si>
    <t>Location:</t>
  </si>
  <si>
    <t>Pinellas</t>
  </si>
  <si>
    <r>
      <rPr>
        <b/>
        <sz val="11"/>
        <color theme="1"/>
        <rFont val="Calibri"/>
        <family val="2"/>
        <scheme val="minor"/>
      </rPr>
      <t xml:space="preserve">F </t>
    </r>
    <r>
      <rPr>
        <sz val="11"/>
        <color theme="1"/>
        <rFont val="Calibri"/>
        <family val="2"/>
        <scheme val="minor"/>
      </rPr>
      <t>- Faculty Meeting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</si>
  <si>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- Holy Day/Holiday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</si>
  <si>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- 1/2 day Report Card Conference (only 2 per year)</t>
    </r>
  </si>
  <si>
    <r>
      <rPr>
        <b/>
        <sz val="11"/>
        <color theme="1"/>
        <rFont val="Calibri"/>
        <family val="2"/>
        <scheme val="minor"/>
      </rPr>
      <t>Blank</t>
    </r>
    <r>
      <rPr>
        <sz val="11"/>
        <color theme="1"/>
        <rFont val="Calibri"/>
        <family val="2"/>
        <scheme val="minor"/>
      </rPr>
      <t xml:space="preserve"> - Regular School Day</t>
    </r>
  </si>
  <si>
    <t>HALF DAY</t>
  </si>
  <si>
    <t>List Half Days:</t>
  </si>
  <si>
    <t>List Conference Days:</t>
  </si>
  <si>
    <t>List Inservice Days:</t>
  </si>
  <si>
    <t>Hillsborough</t>
  </si>
  <si>
    <t>Pasco</t>
  </si>
  <si>
    <t>Citrus</t>
  </si>
  <si>
    <t>Hernando</t>
  </si>
  <si>
    <t>INSERVICE</t>
  </si>
  <si>
    <t>High Schools</t>
  </si>
  <si>
    <t>Please use the following codes in the table to the left  to indicate the type of day.</t>
  </si>
  <si>
    <t>(These count as part of the 10 Inservice Days)</t>
  </si>
  <si>
    <r>
      <rPr>
        <b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- Inservice Day (max 10)</t>
    </r>
  </si>
  <si>
    <t>Please completed the table to the left. Enter only in the WHITE cells. All other cells are locked. The table will automatically calculate your totals.</t>
  </si>
  <si>
    <t>DIRECTIONS</t>
  </si>
  <si>
    <t>Totals</t>
  </si>
  <si>
    <t>High School?</t>
  </si>
  <si>
    <t>Yes</t>
  </si>
  <si>
    <t>No</t>
  </si>
  <si>
    <t>Type in the School  and Principal name in the table to the left.</t>
  </si>
  <si>
    <t>Select County</t>
  </si>
  <si>
    <t>Select Answer</t>
  </si>
  <si>
    <t>Hurricane Days:</t>
  </si>
  <si>
    <r>
      <rPr>
        <b/>
        <u/>
        <sz val="11"/>
        <color theme="1"/>
        <rFont val="Calibri"/>
        <family val="2"/>
        <scheme val="minor"/>
      </rPr>
      <t>High Schools</t>
    </r>
    <r>
      <rPr>
        <sz val="11"/>
        <color theme="1"/>
        <rFont val="Calibri"/>
        <family val="2"/>
        <scheme val="minor"/>
      </rPr>
      <t>, complete the "High School?" drop down box and select Yes. All others may ignore this box.</t>
    </r>
  </si>
  <si>
    <r>
      <t xml:space="preserve">Total Instructional Days will equal </t>
    </r>
    <r>
      <rPr>
        <b/>
        <sz val="11"/>
        <color theme="1"/>
        <rFont val="Calibri"/>
        <family val="2"/>
        <scheme val="minor"/>
      </rPr>
      <t xml:space="preserve">180 for Elementary and High Schools. </t>
    </r>
    <r>
      <rPr>
        <sz val="11"/>
        <color theme="1"/>
        <rFont val="Calibri"/>
        <family val="2"/>
        <scheme val="minor"/>
      </rPr>
      <t>Hurricane days are listed separately.</t>
    </r>
  </si>
  <si>
    <r>
      <rPr>
        <b/>
        <sz val="11"/>
        <color theme="1"/>
        <rFont val="Calibri"/>
        <family val="2"/>
        <scheme val="minor"/>
      </rPr>
      <t>DIN</t>
    </r>
    <r>
      <rPr>
        <sz val="11"/>
        <color theme="1"/>
        <rFont val="Calibri"/>
        <family val="2"/>
        <scheme val="minor"/>
      </rPr>
      <t xml:space="preserve"> - Diocesan Inservice (will populate automatically based on the county selected)</t>
    </r>
  </si>
  <si>
    <t xml:space="preserve"> </t>
  </si>
  <si>
    <t>Select your county from the "Location" drop down box.  High Schools ignore this box and move to High School drop-down.</t>
  </si>
  <si>
    <t>Northern</t>
  </si>
  <si>
    <r>
      <t xml:space="preserve">All calendar changes </t>
    </r>
    <r>
      <rPr>
        <b/>
        <i/>
        <sz val="11"/>
        <color theme="1"/>
        <rFont val="Calibri"/>
        <family val="2"/>
        <scheme val="minor"/>
      </rPr>
      <t>must be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pre-approved</t>
    </r>
    <r>
      <rPr>
        <b/>
        <sz val="11"/>
        <color theme="1"/>
        <rFont val="Calibri"/>
        <family val="2"/>
        <scheme val="minor"/>
      </rPr>
      <t xml:space="preserve"> by your Associate Superintendent. </t>
    </r>
  </si>
  <si>
    <r>
      <rPr>
        <b/>
        <sz val="11"/>
        <color theme="1"/>
        <rFont val="Calibri"/>
        <family val="2"/>
        <scheme val="minor"/>
      </rPr>
      <t xml:space="preserve">X </t>
    </r>
    <r>
      <rPr>
        <sz val="11"/>
        <color theme="1"/>
        <rFont val="Calibri"/>
        <family val="2"/>
        <scheme val="minor"/>
      </rPr>
      <t xml:space="preserve">- 1/2 Day (max 10) </t>
    </r>
    <r>
      <rPr>
        <b/>
        <u/>
        <sz val="11"/>
        <color rgb="FFFF0000"/>
        <rFont val="Calibri"/>
        <family val="2"/>
        <scheme val="minor"/>
      </rPr>
      <t>OR</t>
    </r>
    <r>
      <rPr>
        <b/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  <scheme val="minor"/>
      </rPr>
      <t>[</t>
    </r>
    <r>
      <rPr>
        <b/>
        <sz val="11"/>
        <rFont val="Calibri"/>
        <family val="2"/>
        <scheme val="minor"/>
      </rPr>
      <t>W</t>
    </r>
    <r>
      <rPr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if combining 1/2 day into whole day (max 5)</t>
    </r>
    <r>
      <rPr>
        <b/>
        <sz val="11"/>
        <color theme="1"/>
        <rFont val="Calibri"/>
        <family val="2"/>
        <scheme val="minor"/>
      </rPr>
      <t>]</t>
    </r>
  </si>
  <si>
    <t>Holy Family ECC</t>
  </si>
  <si>
    <t>Light of Christ ECC</t>
  </si>
  <si>
    <t>Mary's House</t>
  </si>
  <si>
    <t>Resurrection ECC</t>
  </si>
  <si>
    <t>Sacred Heart ECC</t>
  </si>
  <si>
    <t>St. Ignatius ECC</t>
  </si>
  <si>
    <t>St. Jerome ECC</t>
  </si>
  <si>
    <t>St. Luke ECC</t>
  </si>
  <si>
    <t>St. Paul's Catholic Preschool</t>
  </si>
  <si>
    <t>St. Paul's Childrens Center</t>
  </si>
  <si>
    <t>St. Thomas Aquinas ECC</t>
  </si>
  <si>
    <t>St. Timothy ECC</t>
  </si>
  <si>
    <t xml:space="preserve">AHN Elementary </t>
  </si>
  <si>
    <t>Bishop Larkin</t>
  </si>
  <si>
    <t>Blessed Sacrament</t>
  </si>
  <si>
    <t>Cathedral School of St. Jude</t>
  </si>
  <si>
    <t>Christ the King</t>
  </si>
  <si>
    <t>Corpus Christi</t>
  </si>
  <si>
    <t>Espiritu Santo</t>
  </si>
  <si>
    <t>Guardian Angels</t>
  </si>
  <si>
    <t xml:space="preserve">Holy Family   </t>
  </si>
  <si>
    <t>Incarnation</t>
  </si>
  <si>
    <t xml:space="preserve">Morning Star P </t>
  </si>
  <si>
    <t>Morning Star T</t>
  </si>
  <si>
    <t>Mother Teresa</t>
  </si>
  <si>
    <t>Nativity</t>
  </si>
  <si>
    <t>Our Lady of Lourdes</t>
  </si>
  <si>
    <t xml:space="preserve">Sacred Heart </t>
  </si>
  <si>
    <t>St. Anthony</t>
  </si>
  <si>
    <t>St. Cecelia</t>
  </si>
  <si>
    <t xml:space="preserve">Saint John Paul II </t>
  </si>
  <si>
    <t>St. John Vianney</t>
  </si>
  <si>
    <t xml:space="preserve">St. Joseph </t>
  </si>
  <si>
    <t>St. Lawrence</t>
  </si>
  <si>
    <t>St. Patrick</t>
  </si>
  <si>
    <t xml:space="preserve">St. Paul </t>
  </si>
  <si>
    <t>St. Peter Claver</t>
  </si>
  <si>
    <t xml:space="preserve">St. Raphael </t>
  </si>
  <si>
    <t>St. Stephen</t>
  </si>
  <si>
    <t>Villa Madonna</t>
  </si>
  <si>
    <t>AHN HS</t>
  </si>
  <si>
    <t>BMCHS</t>
  </si>
  <si>
    <t>CCCHS</t>
  </si>
  <si>
    <t>Cristo Rey Tampa</t>
  </si>
  <si>
    <t>Jesuit</t>
  </si>
  <si>
    <t>SPCHS</t>
  </si>
  <si>
    <t>TCHS</t>
  </si>
  <si>
    <t>HU/H</t>
  </si>
  <si>
    <t>October 12, 2017 and February 7, 2018 (automatically inserts based on information at top of sheet)</t>
  </si>
  <si>
    <t>October 10, 2017 and February 5, 2018</t>
  </si>
  <si>
    <t>Incl. MTC and ES</t>
  </si>
  <si>
    <t>Pinellas minus ES</t>
  </si>
  <si>
    <t>Hillsborough minus MTC</t>
  </si>
  <si>
    <t>October 11, 2017 and February 6, 2018</t>
  </si>
  <si>
    <t>October 09, 2017 and February 8, 2018</t>
  </si>
  <si>
    <t>Select School</t>
  </si>
  <si>
    <t xml:space="preserve">There are two built in Hurricane Make Up/Holiday days.   </t>
  </si>
  <si>
    <r>
      <t xml:space="preserve">HU </t>
    </r>
    <r>
      <rPr>
        <sz val="11"/>
        <color theme="1"/>
        <rFont val="Calibri"/>
        <family val="2"/>
        <scheme val="minor"/>
      </rPr>
      <t xml:space="preserve">= Hurricane Day (two days have been added to the calendar) </t>
    </r>
  </si>
  <si>
    <t>Notre Dame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</si>
</sst>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6" fillId="3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16" fontId="6" fillId="0" borderId="1" xfId="0" applyNumberFormat="1" applyFont="1" applyBorder="1" applyAlignment="1" applyProtection="1">
      <alignment vertical="center" wrapText="1"/>
      <protection locked="0"/>
    </xf>
    <xf numFmtId="0" fontId="0" fillId="4" borderId="0" xfId="0" applyFill="1"/>
    <xf numFmtId="0" fontId="0" fillId="4" borderId="0" xfId="0" applyFill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vertical="center" wrapText="1"/>
    </xf>
    <xf numFmtId="0" fontId="1" fillId="3" borderId="0" xfId="0" applyFont="1" applyFill="1"/>
    <xf numFmtId="0" fontId="0" fillId="3" borderId="0" xfId="0" applyFill="1"/>
    <xf numFmtId="0" fontId="8" fillId="3" borderId="3" xfId="0" applyFont="1" applyFill="1" applyBorder="1"/>
    <xf numFmtId="0" fontId="8" fillId="3" borderId="3" xfId="0" applyFont="1" applyFill="1" applyBorder="1" applyAlignment="1">
      <alignment vertical="center" wrapText="1"/>
    </xf>
    <xf numFmtId="0" fontId="8" fillId="3" borderId="11" xfId="0" applyFont="1" applyFill="1" applyBorder="1"/>
    <xf numFmtId="0" fontId="8" fillId="3" borderId="12" xfId="0" applyFont="1" applyFill="1" applyBorder="1"/>
    <xf numFmtId="0" fontId="0" fillId="0" borderId="0" xfId="0" applyFont="1" applyFill="1"/>
    <xf numFmtId="0" fontId="1" fillId="0" borderId="0" xfId="0" applyFont="1" applyFill="1"/>
    <xf numFmtId="0" fontId="2" fillId="0" borderId="0" xfId="0" applyFont="1" applyFill="1"/>
    <xf numFmtId="15" fontId="2" fillId="0" borderId="0" xfId="0" quotePrefix="1" applyNumberFormat="1" applyFont="1" applyFill="1"/>
    <xf numFmtId="0" fontId="0" fillId="0" borderId="7" xfId="0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3" fillId="0" borderId="0" xfId="0" applyFont="1"/>
    <xf numFmtId="0" fontId="14" fillId="0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1" fillId="3" borderId="0" xfId="0" applyFont="1" applyFill="1" applyAlignment="1">
      <alignment horizontal="center"/>
    </xf>
    <xf numFmtId="164" fontId="4" fillId="0" borderId="4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 applyAlignment="1">
      <alignment horizontal="left" wrapText="1"/>
    </xf>
    <xf numFmtId="0" fontId="1" fillId="4" borderId="0" xfId="0" applyFont="1" applyFill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6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3DD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3"/>
  <sheetViews>
    <sheetView tabSelected="1" workbookViewId="0">
      <selection activeCell="D3" sqref="D3:O3"/>
    </sheetView>
  </sheetViews>
  <sheetFormatPr defaultColWidth="4" defaultRowHeight="14.4" x14ac:dyDescent="0.3"/>
  <cols>
    <col min="1" max="1" width="2" customWidth="1"/>
    <col min="2" max="13" width="3.33203125" customWidth="1"/>
    <col min="14" max="14" width="3.6640625" customWidth="1"/>
    <col min="15" max="15" width="4" customWidth="1"/>
    <col min="16" max="26" width="3.33203125" customWidth="1"/>
    <col min="27" max="29" width="12.44140625" customWidth="1"/>
    <col min="30" max="30" width="9.109375" style="16" customWidth="1"/>
    <col min="31" max="31" width="7.5546875" style="16" customWidth="1"/>
    <col min="32" max="35" width="4" style="16"/>
    <col min="36" max="36" width="8" style="16" bestFit="1" customWidth="1"/>
    <col min="37" max="57" width="4" style="16"/>
  </cols>
  <sheetData>
    <row r="1" spans="1:59" ht="15" x14ac:dyDescent="0.25">
      <c r="A1" s="71" t="s">
        <v>14</v>
      </c>
      <c r="B1" s="71"/>
      <c r="C1" s="71"/>
      <c r="D1" s="63" t="s">
        <v>108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AE1" s="62" t="s">
        <v>36</v>
      </c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24"/>
    </row>
    <row r="2" spans="1:59" x14ac:dyDescent="0.3">
      <c r="A2" s="71" t="s">
        <v>15</v>
      </c>
      <c r="B2" s="71"/>
      <c r="C2" s="71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R2" s="57" t="s">
        <v>38</v>
      </c>
      <c r="S2" s="57"/>
      <c r="T2" s="57"/>
      <c r="U2" s="66"/>
      <c r="V2" s="67" t="s">
        <v>40</v>
      </c>
      <c r="W2" s="68"/>
      <c r="X2" s="68"/>
      <c r="Y2" s="68"/>
      <c r="Z2" s="69"/>
      <c r="AE2" s="62" t="s">
        <v>51</v>
      </c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</row>
    <row r="3" spans="1:59" ht="15" x14ac:dyDescent="0.25">
      <c r="A3" s="72" t="s">
        <v>16</v>
      </c>
      <c r="B3" s="72"/>
      <c r="C3" s="72"/>
      <c r="D3" s="63" t="s">
        <v>42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BG3" s="24"/>
    </row>
    <row r="4" spans="1:59" s="6" customFormat="1" ht="18.75" customHeight="1" x14ac:dyDescent="0.25">
      <c r="A4" s="8"/>
      <c r="B4" s="9" t="s">
        <v>0</v>
      </c>
      <c r="C4" s="9" t="s">
        <v>1</v>
      </c>
      <c r="D4" s="21" t="s">
        <v>2</v>
      </c>
      <c r="E4" s="21" t="s">
        <v>3</v>
      </c>
      <c r="F4" s="21" t="s">
        <v>4</v>
      </c>
      <c r="G4" s="21" t="s">
        <v>0</v>
      </c>
      <c r="H4" s="21" t="s">
        <v>1</v>
      </c>
      <c r="I4" s="21" t="s">
        <v>2</v>
      </c>
      <c r="J4" s="21" t="s">
        <v>3</v>
      </c>
      <c r="K4" s="21" t="s">
        <v>4</v>
      </c>
      <c r="L4" s="21" t="s">
        <v>0</v>
      </c>
      <c r="M4" s="21" t="s">
        <v>1</v>
      </c>
      <c r="N4" s="21" t="s">
        <v>2</v>
      </c>
      <c r="O4" s="21" t="s">
        <v>3</v>
      </c>
      <c r="P4" s="9" t="s">
        <v>4</v>
      </c>
      <c r="Q4" s="9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0</v>
      </c>
      <c r="W4" s="9" t="s">
        <v>1</v>
      </c>
      <c r="X4" s="9" t="s">
        <v>2</v>
      </c>
      <c r="Y4" s="9" t="s">
        <v>3</v>
      </c>
      <c r="Z4" s="9" t="s">
        <v>4</v>
      </c>
      <c r="AA4" s="9" t="s">
        <v>5</v>
      </c>
      <c r="AB4" s="9" t="s">
        <v>30</v>
      </c>
      <c r="AC4" s="9" t="s">
        <v>22</v>
      </c>
      <c r="AD4" s="17"/>
      <c r="AE4" s="10" t="s">
        <v>41</v>
      </c>
      <c r="BG4" s="25"/>
    </row>
    <row r="5" spans="1:59" ht="15" customHeight="1" x14ac:dyDescent="0.3">
      <c r="A5" s="1" t="s">
        <v>6</v>
      </c>
      <c r="B5" s="41"/>
      <c r="C5" s="41">
        <v>1</v>
      </c>
      <c r="D5" s="41">
        <v>2</v>
      </c>
      <c r="E5" s="41">
        <v>3</v>
      </c>
      <c r="F5" s="41">
        <v>4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1">
        <v>14</v>
      </c>
      <c r="M5" s="41">
        <v>15</v>
      </c>
      <c r="N5" s="41">
        <v>16</v>
      </c>
      <c r="O5" s="41">
        <v>17</v>
      </c>
      <c r="P5" s="41">
        <v>18</v>
      </c>
      <c r="Q5" s="41">
        <v>21</v>
      </c>
      <c r="R5" s="41">
        <v>22</v>
      </c>
      <c r="S5" s="41">
        <v>23</v>
      </c>
      <c r="T5" s="41">
        <v>24</v>
      </c>
      <c r="U5" s="41">
        <v>25</v>
      </c>
      <c r="V5" s="41">
        <v>28</v>
      </c>
      <c r="W5" s="41">
        <v>29</v>
      </c>
      <c r="X5" s="41">
        <v>30</v>
      </c>
      <c r="Y5" s="41">
        <v>31</v>
      </c>
      <c r="Z5" s="41"/>
      <c r="AA5" s="2"/>
      <c r="AB5" s="2"/>
      <c r="AC5" s="2"/>
      <c r="AE5" s="16" t="s">
        <v>49</v>
      </c>
      <c r="BF5" s="24"/>
      <c r="BG5" s="24"/>
    </row>
    <row r="6" spans="1:59" x14ac:dyDescent="0.3">
      <c r="A6" s="1"/>
      <c r="B6" s="43"/>
      <c r="C6" s="50"/>
      <c r="D6" s="50"/>
      <c r="E6" s="44" t="s">
        <v>7</v>
      </c>
      <c r="F6" s="44" t="s">
        <v>7</v>
      </c>
      <c r="G6" s="46" t="s">
        <v>7</v>
      </c>
      <c r="H6" s="46" t="s">
        <v>7</v>
      </c>
      <c r="I6" s="51"/>
      <c r="J6" s="22"/>
      <c r="K6" s="22"/>
      <c r="L6" s="22"/>
      <c r="M6" s="22"/>
      <c r="N6" s="22"/>
      <c r="O6" s="22"/>
      <c r="P6" s="22"/>
      <c r="Q6" s="22"/>
      <c r="R6" s="23"/>
      <c r="S6" s="22"/>
      <c r="T6" s="22"/>
      <c r="U6" s="22"/>
      <c r="V6" s="22"/>
      <c r="W6" s="50"/>
      <c r="X6" s="50"/>
      <c r="Y6" s="50"/>
      <c r="Z6" s="48"/>
      <c r="AA6" s="26">
        <f>SUM(COUNTBLANK(I6:Y6),COUNTIF(I6:Y6,"F"),COUNTIF(I6:Y6,"C"),COUNTIF(I6:Y6,"X"),COUNTIF(I6:Y6,"W"))</f>
        <v>17</v>
      </c>
      <c r="AB6" s="27">
        <f>COUNTIF(I6:Z6,"IN")+COUNTIF(I6:Z6,"DIN")</f>
        <v>0</v>
      </c>
      <c r="AC6" s="27">
        <f>SUM(COUNTIF(I6:Y6,"X"), COUNTIF(I6:Y6,"W"), COUNTIF(I6:Y6,"C"))</f>
        <v>0</v>
      </c>
      <c r="BF6" s="24"/>
      <c r="BG6" s="24"/>
    </row>
    <row r="7" spans="1:59" x14ac:dyDescent="0.3">
      <c r="A7" s="1" t="s">
        <v>8</v>
      </c>
      <c r="B7" s="41" t="s">
        <v>48</v>
      </c>
      <c r="C7" s="41"/>
      <c r="D7" s="41"/>
      <c r="E7" s="41"/>
      <c r="F7" s="41">
        <v>1</v>
      </c>
      <c r="G7" s="41">
        <v>4</v>
      </c>
      <c r="H7" s="41">
        <v>5</v>
      </c>
      <c r="I7" s="41">
        <v>6</v>
      </c>
      <c r="J7" s="41">
        <v>7</v>
      </c>
      <c r="K7" s="41">
        <v>8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18</v>
      </c>
      <c r="R7" s="41">
        <v>19</v>
      </c>
      <c r="S7" s="41">
        <v>20</v>
      </c>
      <c r="T7" s="41">
        <v>21</v>
      </c>
      <c r="U7" s="41">
        <v>22</v>
      </c>
      <c r="V7" s="41">
        <v>25</v>
      </c>
      <c r="W7" s="41">
        <v>26</v>
      </c>
      <c r="X7" s="41">
        <v>27</v>
      </c>
      <c r="Y7" s="41">
        <v>28</v>
      </c>
      <c r="Z7" s="41">
        <v>29</v>
      </c>
      <c r="AA7" s="26"/>
      <c r="AB7" s="27"/>
      <c r="AC7" s="27"/>
      <c r="AE7" s="16" t="s">
        <v>45</v>
      </c>
      <c r="BF7" s="24"/>
      <c r="BG7" s="24"/>
    </row>
    <row r="8" spans="1:59" x14ac:dyDescent="0.3">
      <c r="A8" s="1"/>
      <c r="B8" s="48"/>
      <c r="C8" s="47"/>
      <c r="D8" s="47"/>
      <c r="E8" s="47"/>
      <c r="F8" s="22"/>
      <c r="G8" s="46" t="s">
        <v>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50"/>
      <c r="Y8" s="50"/>
      <c r="Z8" s="50"/>
      <c r="AA8" s="26">
        <f>SUM(COUNTBLANK(F8:Z8),COUNTIF(F8:Z8,"F"),COUNTIF(F8:Z8,"C"),COUNTIF(F8:Z8,"X"),COUNTIF(F8:Z8,"W"))</f>
        <v>20</v>
      </c>
      <c r="AB8" s="27">
        <f>COUNTIF(F8:Z8,"IN")+COUNTIF(F8:Z8,"DIN")</f>
        <v>0</v>
      </c>
      <c r="AC8" s="27">
        <f>SUM(COUNTIF(F8:Z8,"X"), COUNTIF(F8:Z8,"W"), COUNTIF(F8:Z8,"C"))</f>
        <v>0</v>
      </c>
      <c r="BF8" s="24"/>
      <c r="BG8" s="24"/>
    </row>
    <row r="9" spans="1:59" x14ac:dyDescent="0.3">
      <c r="A9" s="1" t="s">
        <v>10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9</v>
      </c>
      <c r="H9" s="41">
        <v>10</v>
      </c>
      <c r="I9" s="41">
        <v>11</v>
      </c>
      <c r="J9" s="41">
        <v>12</v>
      </c>
      <c r="K9" s="41">
        <v>13</v>
      </c>
      <c r="L9" s="41">
        <v>16</v>
      </c>
      <c r="M9" s="41">
        <v>17</v>
      </c>
      <c r="N9" s="41">
        <v>18</v>
      </c>
      <c r="O9" s="41">
        <v>19</v>
      </c>
      <c r="P9" s="41">
        <v>20</v>
      </c>
      <c r="Q9" s="41">
        <v>23</v>
      </c>
      <c r="R9" s="41">
        <v>24</v>
      </c>
      <c r="S9" s="41">
        <v>25</v>
      </c>
      <c r="T9" s="41">
        <v>26</v>
      </c>
      <c r="U9" s="41">
        <v>27</v>
      </c>
      <c r="V9" s="41">
        <v>30</v>
      </c>
      <c r="W9" s="41">
        <v>31</v>
      </c>
      <c r="X9" s="41"/>
      <c r="Y9" s="41"/>
      <c r="Z9" s="41"/>
      <c r="AA9" s="27"/>
      <c r="AB9" s="27"/>
      <c r="AC9" s="27"/>
      <c r="AE9" s="61" t="s">
        <v>35</v>
      </c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24"/>
    </row>
    <row r="10" spans="1:59" ht="20.399999999999999" x14ac:dyDescent="0.3">
      <c r="A10" s="1"/>
      <c r="B10" s="44"/>
      <c r="C10" s="44"/>
      <c r="D10" s="44"/>
      <c r="E10" s="22"/>
      <c r="F10" s="22"/>
      <c r="G10" s="49" t="str">
        <f>IF(AND(D3="Hillsborough",V2="No",D1&lt;&gt;"Mother Teresa",D1&lt;&gt;"Espiritu Santo"),"DIN", "")</f>
        <v/>
      </c>
      <c r="H10" s="49" t="str">
        <f>IF(AND(D3="Pasco",V2="No",D1&lt;&gt;"Mother Teresa",D1&lt;&gt;"Espiritu Santo"),"DIN",IF(AND(D3="Citrus",V2="No",D1&lt;&gt;"Mother Teresa",D1&lt;&gt;"Espiritu Santo"),"DIN",IF(AND(D3="Hernando",V2="No",D1&lt;&gt;"Mother Teresa",D1&lt;&gt;"Espiritu Santo"),"DIN",IF(AND(D3="Hillsborough",V2="No",D1="Mother Teresa"),"DIN",IF(AND(D3="Pinellas",V2="No",D1="Espiritu Santo"),"DIN","")))))</f>
        <v/>
      </c>
      <c r="I10" s="49" t="str">
        <f>IF(AND(D3="Pinellas",V2="No",D1&lt;&gt;"Espiritu Santo",D1&lt;&gt;"Mother Teresa"),"DIN","")</f>
        <v/>
      </c>
      <c r="J10" s="49" t="str">
        <f>IF($V$2="yes","DIN","")</f>
        <v/>
      </c>
      <c r="K10" s="22"/>
      <c r="L10" s="22"/>
      <c r="M10" s="44"/>
      <c r="N10" s="44"/>
      <c r="O10" s="45"/>
      <c r="P10" s="44"/>
      <c r="Q10" s="22"/>
      <c r="R10" s="22"/>
      <c r="S10" s="22"/>
      <c r="T10" s="22"/>
      <c r="U10" s="22" t="s">
        <v>100</v>
      </c>
      <c r="V10" s="22"/>
      <c r="W10" s="22"/>
      <c r="X10" s="47"/>
      <c r="Y10" s="47"/>
      <c r="Z10" s="47"/>
      <c r="AA10" s="26">
        <f>SUM(COUNTBLANK(B10:W10),COUNTIF(B10:W10,"F"),COUNTIF(B10:W10,"C"),COUNTIF(B10:W10,"X"),COUNTIF(B10:W10,"W"))</f>
        <v>21</v>
      </c>
      <c r="AB10" s="27">
        <f>COUNTIF(B10:W10,"IN")+COUNTIF(B10:W10,"DIN")</f>
        <v>0</v>
      </c>
      <c r="AC10" s="27">
        <f>SUM(COUNTIF(B10:W10,"X"), COUNTIF(B10:W10,"W"), COUNTIF(B10:W10,"C"))</f>
        <v>0</v>
      </c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24"/>
    </row>
    <row r="11" spans="1:59" x14ac:dyDescent="0.3">
      <c r="A11" s="1" t="s">
        <v>11</v>
      </c>
      <c r="B11" s="41"/>
      <c r="C11" s="41"/>
      <c r="D11" s="41">
        <v>1</v>
      </c>
      <c r="E11" s="41">
        <v>2</v>
      </c>
      <c r="F11" s="41">
        <v>3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13</v>
      </c>
      <c r="M11" s="41">
        <v>14</v>
      </c>
      <c r="N11" s="41">
        <v>15</v>
      </c>
      <c r="O11" s="41">
        <v>16</v>
      </c>
      <c r="P11" s="41">
        <v>17</v>
      </c>
      <c r="Q11" s="41">
        <v>20</v>
      </c>
      <c r="R11" s="41">
        <v>21</v>
      </c>
      <c r="S11" s="41">
        <v>22</v>
      </c>
      <c r="T11" s="41">
        <v>23</v>
      </c>
      <c r="U11" s="41">
        <v>24</v>
      </c>
      <c r="V11" s="41">
        <v>27</v>
      </c>
      <c r="W11" s="41">
        <v>28</v>
      </c>
      <c r="X11" s="41">
        <v>29</v>
      </c>
      <c r="Y11" s="41">
        <v>30</v>
      </c>
      <c r="Z11" s="41"/>
      <c r="AA11" s="27"/>
      <c r="AB11" s="27"/>
      <c r="AC11" s="27"/>
      <c r="BF11" s="24"/>
      <c r="BG11" s="24"/>
    </row>
    <row r="12" spans="1:59" x14ac:dyDescent="0.3">
      <c r="A12" s="1"/>
      <c r="B12" s="47"/>
      <c r="C12" s="47"/>
      <c r="D12" s="22"/>
      <c r="E12" s="22"/>
      <c r="F12" s="22"/>
      <c r="G12" s="22"/>
      <c r="H12" s="22"/>
      <c r="I12" s="22"/>
      <c r="J12" s="22"/>
      <c r="K12" s="46" t="s">
        <v>9</v>
      </c>
      <c r="L12" s="22"/>
      <c r="M12" s="22"/>
      <c r="N12" s="22"/>
      <c r="O12" s="22"/>
      <c r="P12" s="22"/>
      <c r="Q12" s="46" t="s">
        <v>9</v>
      </c>
      <c r="R12" s="46" t="s">
        <v>9</v>
      </c>
      <c r="S12" s="46" t="s">
        <v>9</v>
      </c>
      <c r="T12" s="46" t="s">
        <v>9</v>
      </c>
      <c r="U12" s="46" t="s">
        <v>9</v>
      </c>
      <c r="V12" s="50"/>
      <c r="W12" s="50"/>
      <c r="X12" s="50"/>
      <c r="Y12" s="50"/>
      <c r="Z12" s="20"/>
      <c r="AA12" s="26">
        <f>SUM(COUNTBLANK(D12:Y12),COUNTIF(D12:Y12,"F"), COUNTIF(D12:Y12,"C"),COUNTIF(D12:Y12,"X"),COUNTIF(D12:Y12,"W"))</f>
        <v>16</v>
      </c>
      <c r="AB12" s="27">
        <f>COUNTIF(D12:Y12,"IN")+COUNTIF(D12:Y12,"DIN")</f>
        <v>0</v>
      </c>
      <c r="AC12" s="27">
        <f>SUM(COUNTIF(D12:Y12,"X"), COUNTIF(D12:Y12,"W"), COUNTIF(D12:Y12,"C"))</f>
        <v>0</v>
      </c>
      <c r="AE12" s="16" t="s">
        <v>32</v>
      </c>
      <c r="BF12" s="24"/>
      <c r="BG12" s="24"/>
    </row>
    <row r="13" spans="1:59" x14ac:dyDescent="0.3">
      <c r="A13" s="1" t="s">
        <v>12</v>
      </c>
      <c r="B13" s="41"/>
      <c r="C13" s="41"/>
      <c r="D13" s="41"/>
      <c r="E13" s="41"/>
      <c r="F13" s="41">
        <v>1</v>
      </c>
      <c r="G13" s="41">
        <v>4</v>
      </c>
      <c r="H13" s="41">
        <v>5</v>
      </c>
      <c r="I13" s="41">
        <v>6</v>
      </c>
      <c r="J13" s="41">
        <v>7</v>
      </c>
      <c r="K13" s="41">
        <v>8</v>
      </c>
      <c r="L13" s="41">
        <v>11</v>
      </c>
      <c r="M13" s="41">
        <v>12</v>
      </c>
      <c r="N13" s="41">
        <v>13</v>
      </c>
      <c r="O13" s="41">
        <v>14</v>
      </c>
      <c r="P13" s="41">
        <v>15</v>
      </c>
      <c r="Q13" s="41">
        <v>18</v>
      </c>
      <c r="R13" s="41">
        <v>19</v>
      </c>
      <c r="S13" s="41">
        <v>20</v>
      </c>
      <c r="T13" s="41">
        <v>21</v>
      </c>
      <c r="U13" s="41">
        <v>22</v>
      </c>
      <c r="V13" s="41">
        <v>25</v>
      </c>
      <c r="W13" s="41">
        <v>26</v>
      </c>
      <c r="X13" s="41">
        <v>27</v>
      </c>
      <c r="Y13" s="41">
        <v>28</v>
      </c>
      <c r="Z13" s="41">
        <v>29</v>
      </c>
      <c r="AA13" s="27"/>
      <c r="AB13" s="27"/>
      <c r="AC13" s="27"/>
      <c r="AF13" s="16" t="s">
        <v>21</v>
      </c>
      <c r="BF13" s="24"/>
      <c r="BG13" s="24"/>
    </row>
    <row r="14" spans="1:59" x14ac:dyDescent="0.3">
      <c r="A14" s="1"/>
      <c r="B14" s="48"/>
      <c r="C14" s="47"/>
      <c r="D14" s="47"/>
      <c r="E14" s="4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46" t="s">
        <v>9</v>
      </c>
      <c r="U14" s="46" t="s">
        <v>9</v>
      </c>
      <c r="V14" s="46" t="s">
        <v>9</v>
      </c>
      <c r="W14" s="46" t="s">
        <v>9</v>
      </c>
      <c r="X14" s="46" t="s">
        <v>9</v>
      </c>
      <c r="Y14" s="44" t="s">
        <v>9</v>
      </c>
      <c r="Z14" s="44" t="s">
        <v>9</v>
      </c>
      <c r="AA14" s="26">
        <f>SUM(COUNTBLANK(F14:Z14),COUNTIF(F14:Z14,"F"),COUNTIF(F14:Z14,"C"),COUNTIF(F14:Z14,"X"),COUNTIF(F14:Z14,"W"))</f>
        <v>14</v>
      </c>
      <c r="AB14" s="27">
        <f>COUNTIF(F14:Z14,"IN")+COUNTIF(F14:Z14,"DIN")</f>
        <v>0</v>
      </c>
      <c r="AC14" s="27">
        <f>SUM(COUNTIF(F14:Z14,"X"), COUNTIF(F14:Z14,"W"), COUNTIF(F14:Z14,"C"))</f>
        <v>0</v>
      </c>
      <c r="AF14" s="16" t="s">
        <v>18</v>
      </c>
      <c r="BF14" s="24"/>
      <c r="BG14" s="24"/>
    </row>
    <row r="15" spans="1:59" x14ac:dyDescent="0.3">
      <c r="A15" s="1" t="s">
        <v>13</v>
      </c>
      <c r="B15" s="41">
        <v>1</v>
      </c>
      <c r="C15" s="41">
        <v>2</v>
      </c>
      <c r="D15" s="41">
        <v>3</v>
      </c>
      <c r="E15" s="41">
        <v>4</v>
      </c>
      <c r="F15" s="41">
        <v>5</v>
      </c>
      <c r="G15" s="41">
        <v>8</v>
      </c>
      <c r="H15" s="41">
        <v>9</v>
      </c>
      <c r="I15" s="41">
        <v>10</v>
      </c>
      <c r="J15" s="41">
        <v>11</v>
      </c>
      <c r="K15" s="41">
        <v>12</v>
      </c>
      <c r="L15" s="41">
        <v>15</v>
      </c>
      <c r="M15" s="41">
        <v>16</v>
      </c>
      <c r="N15" s="41">
        <v>17</v>
      </c>
      <c r="O15" s="41">
        <v>18</v>
      </c>
      <c r="P15" s="41">
        <v>19</v>
      </c>
      <c r="Q15" s="41">
        <v>22</v>
      </c>
      <c r="R15" s="41">
        <v>23</v>
      </c>
      <c r="S15" s="41">
        <v>24</v>
      </c>
      <c r="T15" s="41">
        <v>25</v>
      </c>
      <c r="U15" s="41">
        <v>26</v>
      </c>
      <c r="V15" s="41">
        <v>29</v>
      </c>
      <c r="W15" s="41">
        <v>30</v>
      </c>
      <c r="X15" s="41">
        <v>31</v>
      </c>
      <c r="Y15" s="41"/>
      <c r="Z15" s="41"/>
      <c r="AA15" s="27"/>
      <c r="AB15" s="27"/>
      <c r="AC15" s="27"/>
      <c r="AF15" s="16" t="s">
        <v>19</v>
      </c>
      <c r="BF15" s="24"/>
      <c r="BG15" s="24"/>
    </row>
    <row r="16" spans="1:59" x14ac:dyDescent="0.3">
      <c r="A16" s="1"/>
      <c r="B16" s="42" t="s">
        <v>9</v>
      </c>
      <c r="C16" s="53"/>
      <c r="D16" s="50"/>
      <c r="E16" s="50"/>
      <c r="F16" s="22"/>
      <c r="G16" s="22"/>
      <c r="H16" s="22"/>
      <c r="I16" s="22"/>
      <c r="J16" s="22"/>
      <c r="K16" s="22"/>
      <c r="L16" s="46" t="s">
        <v>9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47"/>
      <c r="Z16" s="47"/>
      <c r="AA16" s="26">
        <f>SUM(COUNTBLANK(B16:X16),COUNTIF(B16:X16,"F"),COUNTIF(B16:X16,"C"),COUNTIF(B16:X16,"X"),COUNTIF(B16:X16,"W"))</f>
        <v>21</v>
      </c>
      <c r="AB16" s="27">
        <f>COUNTIF(B16:X16,"IN")+COUNTIF(B16:X16,"DIN")</f>
        <v>0</v>
      </c>
      <c r="AC16" s="27">
        <f>SUM(COUNTIF(B16:X16,"X"), COUNTIF(B16:X16,"W"), COUNTIF(B16:X16,"C"))</f>
        <v>0</v>
      </c>
      <c r="AF16" s="35" t="s">
        <v>110</v>
      </c>
      <c r="BF16" s="24"/>
      <c r="BG16" s="24"/>
    </row>
    <row r="17" spans="1:59" x14ac:dyDescent="0.3">
      <c r="A17" s="1" t="s">
        <v>4</v>
      </c>
      <c r="B17" s="41"/>
      <c r="C17" s="41"/>
      <c r="D17" s="41"/>
      <c r="E17" s="41">
        <v>1</v>
      </c>
      <c r="F17" s="41">
        <v>2</v>
      </c>
      <c r="G17" s="41">
        <v>5</v>
      </c>
      <c r="H17" s="41">
        <v>6</v>
      </c>
      <c r="I17" s="41">
        <v>7</v>
      </c>
      <c r="J17" s="41">
        <v>8</v>
      </c>
      <c r="K17" s="41">
        <v>9</v>
      </c>
      <c r="L17" s="41">
        <v>12</v>
      </c>
      <c r="M17" s="41">
        <v>13</v>
      </c>
      <c r="N17" s="41">
        <v>14</v>
      </c>
      <c r="O17" s="41">
        <v>15</v>
      </c>
      <c r="P17" s="41">
        <v>16</v>
      </c>
      <c r="Q17" s="41">
        <v>19</v>
      </c>
      <c r="R17" s="41">
        <v>20</v>
      </c>
      <c r="S17" s="41">
        <v>21</v>
      </c>
      <c r="T17" s="41">
        <v>22</v>
      </c>
      <c r="U17" s="41">
        <v>23</v>
      </c>
      <c r="V17" s="41">
        <v>26</v>
      </c>
      <c r="W17" s="41">
        <v>27</v>
      </c>
      <c r="X17" s="41">
        <v>28</v>
      </c>
      <c r="Y17" s="41"/>
      <c r="Z17" s="41"/>
      <c r="AA17" s="26"/>
      <c r="AB17" s="27"/>
      <c r="AC17" s="27"/>
      <c r="AF17" s="16" t="s">
        <v>20</v>
      </c>
      <c r="BF17" s="24"/>
      <c r="BG17" s="24"/>
    </row>
    <row r="18" spans="1:59" x14ac:dyDescent="0.3">
      <c r="A18" s="1"/>
      <c r="B18" s="47"/>
      <c r="C18" s="47"/>
      <c r="D18" s="47"/>
      <c r="E18" s="54"/>
      <c r="F18" s="50"/>
      <c r="G18" s="49" t="str">
        <f>IF(AND(D3="Pasco",V2="No",D1&lt;&gt;"Mother Teresa",D1&lt;&gt;"Espiritu Santo"),"DIN",IF(AND(D3="Citrus",V2="No",D1&lt;&gt;"Mother Teresa",D1&lt;&gt;"Espiritu Santo"),"DIN",IF(AND(D3="Hernando",V2="No",D1&lt;&gt;"Mother Teresa",D1&lt;&gt;"Espiritu Santo"),"DIN",IF(AND(D3="Hillsborough",V2="No",D1="Mother Teresa"),"DIN",IF(AND(D3="Pinellas",V2="No",D1="Espiritu Santo"),"DIN","")))))</f>
        <v/>
      </c>
      <c r="H18" s="49" t="str">
        <f>IF(AND(D3="Pinellas",V2="No",D1&lt;&gt;"Espiritu Santo",D1&lt;&gt;"Mother Teresa"),"DIN","")</f>
        <v/>
      </c>
      <c r="I18" s="49" t="str">
        <f>IF($V$2="yes","DIN","")</f>
        <v/>
      </c>
      <c r="J18" s="49" t="str">
        <f>IF(AND(D3="Hillsborough",V2="No",D1&lt;&gt;"Mother Teresa",D1&lt;&gt;"Espiritu Santo"),"DIN", "")</f>
        <v/>
      </c>
      <c r="K18" s="22"/>
      <c r="L18" s="22"/>
      <c r="M18" s="22"/>
      <c r="N18" s="22"/>
      <c r="O18" s="22"/>
      <c r="P18" s="22"/>
      <c r="Q18" s="44" t="s">
        <v>9</v>
      </c>
      <c r="R18" s="50"/>
      <c r="S18" s="54"/>
      <c r="T18" s="50"/>
      <c r="U18" s="50"/>
      <c r="V18" s="50"/>
      <c r="W18" s="50"/>
      <c r="X18" s="50"/>
      <c r="Y18" s="20"/>
      <c r="Z18" s="20"/>
      <c r="AA18" s="26">
        <f>SUM(COUNTBLANK(E18:X18),COUNTIF(E18:X18,"F"),COUNTIF(E18:X18,"C"),COUNTIF(E18:X18,"X"),COUNTIF(E18:X18,"W"))</f>
        <v>19</v>
      </c>
      <c r="AB18" s="27">
        <f>COUNTIF(E18:X18,"IN")+COUNTIF(E18:X18,"DIN")</f>
        <v>0</v>
      </c>
      <c r="AC18" s="27">
        <f>SUM(COUNTIF(E18:X18,"X"), COUNTIF(E18:X18,"W"), COUNTIF(E18:X18,"C"))</f>
        <v>0</v>
      </c>
      <c r="AF18" s="16" t="s">
        <v>52</v>
      </c>
      <c r="BF18" s="24"/>
      <c r="BG18" s="24"/>
    </row>
    <row r="19" spans="1:59" ht="15" customHeight="1" x14ac:dyDescent="0.3">
      <c r="A19" s="1" t="s">
        <v>0</v>
      </c>
      <c r="B19" s="41"/>
      <c r="C19" s="41"/>
      <c r="D19" s="41"/>
      <c r="E19" s="41">
        <v>1</v>
      </c>
      <c r="F19" s="41">
        <v>2</v>
      </c>
      <c r="G19" s="41">
        <v>5</v>
      </c>
      <c r="H19" s="41">
        <v>6</v>
      </c>
      <c r="I19" s="41">
        <v>7</v>
      </c>
      <c r="J19" s="41">
        <v>8</v>
      </c>
      <c r="K19" s="41">
        <v>9</v>
      </c>
      <c r="L19" s="41">
        <v>12</v>
      </c>
      <c r="M19" s="41">
        <v>13</v>
      </c>
      <c r="N19" s="41">
        <v>14</v>
      </c>
      <c r="O19" s="41">
        <v>15</v>
      </c>
      <c r="P19" s="41">
        <v>16</v>
      </c>
      <c r="Q19" s="41">
        <v>19</v>
      </c>
      <c r="R19" s="41">
        <v>20</v>
      </c>
      <c r="S19" s="41">
        <v>21</v>
      </c>
      <c r="T19" s="41">
        <v>22</v>
      </c>
      <c r="U19" s="41">
        <v>23</v>
      </c>
      <c r="V19" s="41">
        <v>26</v>
      </c>
      <c r="W19" s="41">
        <v>27</v>
      </c>
      <c r="X19" s="41">
        <v>28</v>
      </c>
      <c r="Y19" s="41">
        <v>29</v>
      </c>
      <c r="Z19" s="41">
        <v>30</v>
      </c>
      <c r="AA19" s="26"/>
      <c r="AB19" s="27"/>
      <c r="AC19" s="27"/>
      <c r="AF19" s="16" t="s">
        <v>34</v>
      </c>
      <c r="BG19" s="24"/>
    </row>
    <row r="20" spans="1:59" ht="20.399999999999999" x14ac:dyDescent="0.3">
      <c r="A20" s="1"/>
      <c r="B20" s="47"/>
      <c r="C20" s="56"/>
      <c r="D20" s="56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6" t="s">
        <v>100</v>
      </c>
      <c r="Q20" s="22"/>
      <c r="R20" s="22"/>
      <c r="S20" s="22"/>
      <c r="T20" s="22"/>
      <c r="U20" s="22"/>
      <c r="V20" s="22"/>
      <c r="W20" s="22"/>
      <c r="X20" s="50"/>
      <c r="Y20" s="42" t="s">
        <v>9</v>
      </c>
      <c r="Z20" s="42" t="s">
        <v>9</v>
      </c>
      <c r="AA20" s="26">
        <f>SUM(COUNTBLANK(E20:Z20),COUNTIF(E20:Z20,"F"),COUNTIF(E20:Z20,"C"),COUNTIF(E20:Z20,"X"),COUNTIF(E20:Z20,"W"))</f>
        <v>19</v>
      </c>
      <c r="AB20" s="27">
        <f>COUNTIF(E20:Z20,"IN")+COUNTIF(E20:Z20,"DIN")</f>
        <v>0</v>
      </c>
      <c r="AC20" s="27">
        <f>SUM(COUNTIF(E20:Z20,"X"), COUNTIF(E20:Z20,"W"), COUNTIF(E20:Z20,"C"))</f>
        <v>0</v>
      </c>
      <c r="AD20" s="38"/>
      <c r="AF20" s="16" t="s">
        <v>47</v>
      </c>
      <c r="BG20" s="24"/>
    </row>
    <row r="21" spans="1:59" x14ac:dyDescent="0.3">
      <c r="A21" s="1" t="s">
        <v>6</v>
      </c>
      <c r="B21" s="41">
        <v>2</v>
      </c>
      <c r="C21" s="41">
        <v>3</v>
      </c>
      <c r="D21" s="41">
        <v>4</v>
      </c>
      <c r="E21" s="41">
        <v>5</v>
      </c>
      <c r="F21" s="41">
        <v>6</v>
      </c>
      <c r="G21" s="41">
        <v>9</v>
      </c>
      <c r="H21" s="41">
        <v>10</v>
      </c>
      <c r="I21" s="41">
        <v>11</v>
      </c>
      <c r="J21" s="41">
        <v>12</v>
      </c>
      <c r="K21" s="41">
        <v>13</v>
      </c>
      <c r="L21" s="41">
        <v>16</v>
      </c>
      <c r="M21" s="41">
        <v>17</v>
      </c>
      <c r="N21" s="41">
        <v>18</v>
      </c>
      <c r="O21" s="41">
        <v>19</v>
      </c>
      <c r="P21" s="41">
        <v>20</v>
      </c>
      <c r="Q21" s="41">
        <v>23</v>
      </c>
      <c r="R21" s="41">
        <v>24</v>
      </c>
      <c r="S21" s="41">
        <v>25</v>
      </c>
      <c r="T21" s="41">
        <v>26</v>
      </c>
      <c r="U21" s="41">
        <v>27</v>
      </c>
      <c r="V21" s="41">
        <v>30</v>
      </c>
      <c r="W21" s="41"/>
      <c r="X21" s="41"/>
      <c r="Y21" s="41"/>
      <c r="Z21" s="41"/>
      <c r="AA21" s="27"/>
      <c r="AB21" s="27"/>
      <c r="AC21" s="27"/>
      <c r="AG21" s="34" t="s">
        <v>33</v>
      </c>
      <c r="AH21" s="35"/>
      <c r="AI21" s="35"/>
      <c r="AJ21" s="35"/>
      <c r="AK21" s="35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25"/>
      <c r="BG21" s="24"/>
    </row>
    <row r="22" spans="1:59" ht="15" customHeight="1" x14ac:dyDescent="0.3">
      <c r="A22" s="1"/>
      <c r="B22" s="44" t="s">
        <v>9</v>
      </c>
      <c r="C22" s="44" t="s">
        <v>9</v>
      </c>
      <c r="D22" s="44" t="s">
        <v>9</v>
      </c>
      <c r="E22" s="44" t="s">
        <v>9</v>
      </c>
      <c r="F22" s="46" t="s">
        <v>9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47"/>
      <c r="X22" s="47"/>
      <c r="Y22" s="47"/>
      <c r="Z22" s="47"/>
      <c r="AA22" s="26">
        <f>SUM(COUNTBLANK(B22:V22),COUNTIF(B22:V22,"F"),COUNTIF(B22:V22,"C"),COUNTIF(B22:V22,"X"),COUNTIF(B22:V22,"W"))</f>
        <v>16</v>
      </c>
      <c r="AB22" s="27">
        <f>COUNTIF(B22:V22,"IN")+COUNTIF(B22:V22,"DIN")</f>
        <v>0</v>
      </c>
      <c r="AC22" s="27">
        <f>SUM(COUNTIF(B22:V22,"X"), COUNTIF(B22:V22,"W"), COUNTIF(B22:V22,"C"))</f>
        <v>0</v>
      </c>
      <c r="AH22" s="16" t="s">
        <v>31</v>
      </c>
      <c r="AN22" s="36" t="s">
        <v>101</v>
      </c>
      <c r="BF22" s="24"/>
      <c r="BG22" s="24"/>
    </row>
    <row r="23" spans="1:59" x14ac:dyDescent="0.3">
      <c r="A23" s="1" t="s">
        <v>0</v>
      </c>
      <c r="B23" s="41"/>
      <c r="C23" s="41">
        <v>1</v>
      </c>
      <c r="D23" s="41">
        <v>2</v>
      </c>
      <c r="E23" s="41">
        <v>3</v>
      </c>
      <c r="F23" s="41">
        <v>4</v>
      </c>
      <c r="G23" s="41">
        <v>7</v>
      </c>
      <c r="H23" s="41">
        <v>8</v>
      </c>
      <c r="I23" s="41">
        <v>9</v>
      </c>
      <c r="J23" s="41">
        <v>10</v>
      </c>
      <c r="K23" s="41">
        <v>11</v>
      </c>
      <c r="L23" s="41">
        <v>14</v>
      </c>
      <c r="M23" s="41">
        <v>15</v>
      </c>
      <c r="N23" s="41">
        <v>16</v>
      </c>
      <c r="O23" s="41">
        <v>17</v>
      </c>
      <c r="P23" s="41">
        <v>18</v>
      </c>
      <c r="Q23" s="41">
        <v>21</v>
      </c>
      <c r="R23" s="41">
        <v>22</v>
      </c>
      <c r="S23" s="41">
        <v>23</v>
      </c>
      <c r="T23" s="41">
        <v>24</v>
      </c>
      <c r="U23" s="41">
        <v>25</v>
      </c>
      <c r="V23" s="41">
        <v>28</v>
      </c>
      <c r="W23" s="41">
        <v>29</v>
      </c>
      <c r="X23" s="41">
        <v>30</v>
      </c>
      <c r="Y23" s="41">
        <v>31</v>
      </c>
      <c r="Z23" s="41"/>
      <c r="AA23" s="26"/>
      <c r="AB23" s="27"/>
      <c r="AC23" s="27"/>
      <c r="AD23" s="18"/>
      <c r="AH23" s="16" t="s">
        <v>50</v>
      </c>
      <c r="AJ23" s="16" t="s">
        <v>103</v>
      </c>
      <c r="AN23" s="36" t="s">
        <v>102</v>
      </c>
      <c r="BF23" s="24"/>
      <c r="BG23" s="24"/>
    </row>
    <row r="24" spans="1:59" x14ac:dyDescent="0.3">
      <c r="A24" s="1"/>
      <c r="B24" s="20"/>
      <c r="C24" s="50"/>
      <c r="D24" s="50"/>
      <c r="E24" s="50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51"/>
      <c r="V24" s="46" t="s">
        <v>9</v>
      </c>
      <c r="W24" s="46" t="s">
        <v>7</v>
      </c>
      <c r="X24" s="44" t="s">
        <v>7</v>
      </c>
      <c r="Y24" s="50"/>
      <c r="Z24" s="47"/>
      <c r="AA24" s="26">
        <f>SUM(COUNTBLANK(C24:U24),COUNTIF(C24:U24,"F"),COUNTIF(C24:U24,"C"),COUNTIF(C24:U24,"X"),COUNTIF(C24:U24,"W"))</f>
        <v>19</v>
      </c>
      <c r="AB24" s="27">
        <f>COUNTIF(C24:Y24,"IN")+COUNTIF(C24:Y24,"DIN")</f>
        <v>2</v>
      </c>
      <c r="AC24" s="27">
        <f>SUM(COUNTIF(C24:Y24,"X"), COUNTIF(C24:Y24,"W"), COUNTIF(C24:Y24,"C"))</f>
        <v>0</v>
      </c>
      <c r="AD24" s="18"/>
      <c r="AH24" s="16" t="s">
        <v>104</v>
      </c>
      <c r="AN24" s="36" t="s">
        <v>106</v>
      </c>
      <c r="BF24" s="24"/>
      <c r="BG24" s="24"/>
    </row>
    <row r="25" spans="1:59" x14ac:dyDescent="0.3">
      <c r="A25" s="1" t="s">
        <v>13</v>
      </c>
      <c r="B25" s="41"/>
      <c r="C25" s="41"/>
      <c r="D25" s="41"/>
      <c r="E25" s="41"/>
      <c r="F25" s="41">
        <v>1</v>
      </c>
      <c r="G25" s="41">
        <v>4</v>
      </c>
      <c r="H25" s="41">
        <v>5</v>
      </c>
      <c r="I25" s="41">
        <v>6</v>
      </c>
      <c r="J25" s="41">
        <v>7</v>
      </c>
      <c r="K25" s="41">
        <v>8</v>
      </c>
      <c r="L25" s="41">
        <v>11</v>
      </c>
      <c r="M25" s="41">
        <v>12</v>
      </c>
      <c r="N25" s="41">
        <v>13</v>
      </c>
      <c r="O25" s="41">
        <v>14</v>
      </c>
      <c r="P25" s="41">
        <v>15</v>
      </c>
      <c r="Q25" s="41">
        <v>18</v>
      </c>
      <c r="R25" s="41">
        <v>19</v>
      </c>
      <c r="S25" s="41">
        <v>20</v>
      </c>
      <c r="T25" s="41">
        <v>21</v>
      </c>
      <c r="U25" s="41">
        <v>22</v>
      </c>
      <c r="V25" s="41">
        <v>25</v>
      </c>
      <c r="W25" s="41">
        <v>26</v>
      </c>
      <c r="X25" s="41">
        <v>27</v>
      </c>
      <c r="Y25" s="41">
        <v>28</v>
      </c>
      <c r="Z25" s="41">
        <v>29</v>
      </c>
      <c r="AA25" s="27"/>
      <c r="AB25" s="27"/>
      <c r="AC25" s="27"/>
      <c r="AD25" s="18"/>
      <c r="AH25" s="16" t="s">
        <v>105</v>
      </c>
      <c r="AN25" s="37" t="s">
        <v>107</v>
      </c>
      <c r="BG25" s="24"/>
    </row>
    <row r="26" spans="1:59" ht="15" thickBot="1" x14ac:dyDescent="0.35">
      <c r="A26" s="3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30">
        <f>SUM(COUNTIF(D26:I26,"F"),COUNTIF(D26:I26,"C"),COUNTIF(D26:I26,"X"),COUNTIF(D26:I26,"W"))</f>
        <v>0</v>
      </c>
      <c r="AB26" s="27">
        <f t="shared" ref="AB26" si="0">COUNTIF(B26:Z26,"IN")+COUNTIF(B26:Z26,"DIN")</f>
        <v>0</v>
      </c>
      <c r="AC26" s="31">
        <f>SUM(COUNTIF(B26:Z26,"X"), COUNTIF(B26:Z26,"W"), COUNTIF(B26:Z26,"C"))</f>
        <v>0</v>
      </c>
      <c r="AD26" s="18"/>
      <c r="AN26" s="37"/>
      <c r="BG26" s="24"/>
    </row>
    <row r="27" spans="1:59" ht="15" customHeight="1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4" t="s">
        <v>37</v>
      </c>
      <c r="Z27" s="65"/>
      <c r="AA27" s="32">
        <f>SUM(AA6:AA26)</f>
        <v>182</v>
      </c>
      <c r="AB27" s="32">
        <f>SUM(AB6:AB26)</f>
        <v>2</v>
      </c>
      <c r="AC27" s="33">
        <f>SUM(AC6:AC26)</f>
        <v>0</v>
      </c>
      <c r="AD27" s="19"/>
      <c r="AE27" s="60" t="s">
        <v>109</v>
      </c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24"/>
    </row>
    <row r="28" spans="1:59" x14ac:dyDescent="0.3">
      <c r="A28" s="52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24"/>
    </row>
    <row r="29" spans="1:59" x14ac:dyDescent="0.3">
      <c r="A29" s="28" t="s">
        <v>23</v>
      </c>
      <c r="B29" s="28"/>
      <c r="C29" s="28"/>
      <c r="D29" s="28"/>
      <c r="E29" s="28"/>
      <c r="F29" s="28"/>
      <c r="G29" s="58"/>
      <c r="H29" s="59"/>
      <c r="I29" s="58"/>
      <c r="J29" s="59"/>
      <c r="K29" s="58"/>
      <c r="L29" s="59"/>
      <c r="M29" s="58"/>
      <c r="N29" s="59"/>
      <c r="O29" s="58"/>
      <c r="P29" s="59"/>
      <c r="Q29" s="58"/>
      <c r="R29" s="59"/>
      <c r="S29" s="58"/>
      <c r="T29" s="59"/>
      <c r="U29" s="58"/>
      <c r="V29" s="59"/>
      <c r="W29" s="58"/>
      <c r="X29" s="59"/>
      <c r="Y29" s="58"/>
      <c r="Z29" s="59"/>
      <c r="BF29" s="24"/>
      <c r="BG29" s="24"/>
    </row>
    <row r="30" spans="1:59" x14ac:dyDescent="0.3">
      <c r="A30" s="11"/>
      <c r="B30" s="11"/>
      <c r="C30" s="11"/>
      <c r="D30" s="11"/>
      <c r="E30" s="11"/>
      <c r="F30" s="14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5"/>
      <c r="AE30" s="40" t="s">
        <v>46</v>
      </c>
      <c r="BF30" s="24"/>
      <c r="BG30" s="24"/>
    </row>
    <row r="31" spans="1:59" x14ac:dyDescent="0.3">
      <c r="A31" s="70" t="s">
        <v>25</v>
      </c>
      <c r="B31" s="70"/>
      <c r="C31" s="70"/>
      <c r="D31" s="70"/>
      <c r="E31" s="70"/>
      <c r="F31" s="70"/>
      <c r="G31" s="58"/>
      <c r="H31" s="59"/>
      <c r="I31" s="58"/>
      <c r="J31" s="59"/>
      <c r="K31" s="58"/>
      <c r="L31" s="59"/>
      <c r="M31" s="58"/>
      <c r="N31" s="59"/>
      <c r="O31" s="58"/>
      <c r="P31" s="59"/>
      <c r="Q31" s="58"/>
      <c r="R31" s="59"/>
      <c r="S31" s="58"/>
      <c r="T31" s="59"/>
      <c r="U31" s="58"/>
      <c r="V31" s="59"/>
      <c r="W31" s="58"/>
      <c r="X31" s="59"/>
      <c r="Y31" s="58"/>
      <c r="Z31" s="59"/>
      <c r="BF31" s="24"/>
      <c r="BG31" s="24"/>
    </row>
    <row r="32" spans="1:59" x14ac:dyDescent="0.3">
      <c r="A32" s="12"/>
      <c r="B32" s="12"/>
      <c r="C32" s="12"/>
      <c r="D32" s="12"/>
      <c r="E32" s="12"/>
      <c r="F32" s="12"/>
      <c r="G32" s="13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BF32" s="24"/>
      <c r="BG32" s="24"/>
    </row>
    <row r="33" spans="1:59" x14ac:dyDescent="0.3">
      <c r="A33" s="28" t="s">
        <v>24</v>
      </c>
      <c r="B33" s="28"/>
      <c r="C33" s="28"/>
      <c r="D33" s="28"/>
      <c r="E33" s="28"/>
      <c r="F33" s="28"/>
      <c r="G33" s="29"/>
      <c r="H33" s="58"/>
      <c r="I33" s="59"/>
      <c r="J33" s="58"/>
      <c r="K33" s="59"/>
      <c r="M33" s="57" t="s">
        <v>44</v>
      </c>
      <c r="N33" s="57"/>
      <c r="O33" s="57"/>
      <c r="P33" s="57"/>
      <c r="Q33" s="57"/>
      <c r="R33" s="58">
        <v>43035</v>
      </c>
      <c r="S33" s="59"/>
      <c r="T33" s="58">
        <v>43175</v>
      </c>
      <c r="U33" s="59"/>
      <c r="V33" s="58"/>
      <c r="W33" s="59"/>
      <c r="BF33" s="24"/>
      <c r="BG33" s="24"/>
    </row>
    <row r="34" spans="1:59" ht="15" hidden="1" x14ac:dyDescent="0.25">
      <c r="B34" t="s">
        <v>42</v>
      </c>
    </row>
    <row r="35" spans="1:59" ht="15" hidden="1" x14ac:dyDescent="0.25">
      <c r="B35" t="s">
        <v>17</v>
      </c>
    </row>
    <row r="36" spans="1:59" ht="15" hidden="1" x14ac:dyDescent="0.25">
      <c r="B36" t="s">
        <v>26</v>
      </c>
    </row>
    <row r="37" spans="1:59" ht="15" hidden="1" x14ac:dyDescent="0.25">
      <c r="B37" t="s">
        <v>27</v>
      </c>
    </row>
    <row r="38" spans="1:59" ht="15" hidden="1" x14ac:dyDescent="0.25">
      <c r="B38" t="s">
        <v>29</v>
      </c>
    </row>
    <row r="39" spans="1:59" ht="15" hidden="1" x14ac:dyDescent="0.25">
      <c r="B39" t="s">
        <v>28</v>
      </c>
    </row>
    <row r="40" spans="1:59" ht="15" hidden="1" x14ac:dyDescent="0.25"/>
    <row r="41" spans="1:59" ht="15" hidden="1" x14ac:dyDescent="0.25">
      <c r="B41" t="s">
        <v>43</v>
      </c>
    </row>
    <row r="42" spans="1:59" ht="15" hidden="1" x14ac:dyDescent="0.25">
      <c r="B42" t="s">
        <v>39</v>
      </c>
    </row>
    <row r="43" spans="1:59" ht="15" hidden="1" x14ac:dyDescent="0.25">
      <c r="B43" t="s">
        <v>40</v>
      </c>
    </row>
  </sheetData>
  <sheetProtection password="DF89" sheet="1" objects="1" scenarios="1" selectLockedCells="1"/>
  <protectedRanges>
    <protectedRange sqref="AA6:AC27" name="Range1"/>
  </protectedRanges>
  <mergeCells count="40">
    <mergeCell ref="A1:C1"/>
    <mergeCell ref="D1:O1"/>
    <mergeCell ref="D2:O2"/>
    <mergeCell ref="K29:L29"/>
    <mergeCell ref="I29:J29"/>
    <mergeCell ref="G29:H29"/>
    <mergeCell ref="A3:C3"/>
    <mergeCell ref="A2:C2"/>
    <mergeCell ref="J33:K33"/>
    <mergeCell ref="H33:I33"/>
    <mergeCell ref="G31:H31"/>
    <mergeCell ref="I31:J31"/>
    <mergeCell ref="K31:L31"/>
    <mergeCell ref="AE27:BF28"/>
    <mergeCell ref="AE9:BF10"/>
    <mergeCell ref="AE1:BF1"/>
    <mergeCell ref="O31:P31"/>
    <mergeCell ref="Q31:R31"/>
    <mergeCell ref="S31:T31"/>
    <mergeCell ref="U31:V31"/>
    <mergeCell ref="W31:X31"/>
    <mergeCell ref="Y31:Z31"/>
    <mergeCell ref="D3:O3"/>
    <mergeCell ref="Y27:Z27"/>
    <mergeCell ref="AE2:BG2"/>
    <mergeCell ref="R2:U2"/>
    <mergeCell ref="V2:Z2"/>
    <mergeCell ref="A31:F31"/>
    <mergeCell ref="Y29:Z29"/>
    <mergeCell ref="M33:Q33"/>
    <mergeCell ref="V33:W33"/>
    <mergeCell ref="T33:U33"/>
    <mergeCell ref="R33:S33"/>
    <mergeCell ref="M29:N29"/>
    <mergeCell ref="M31:N31"/>
    <mergeCell ref="W29:X29"/>
    <mergeCell ref="U29:V29"/>
    <mergeCell ref="S29:T29"/>
    <mergeCell ref="Q29:R29"/>
    <mergeCell ref="O29:P29"/>
  </mergeCells>
  <dataValidations count="2">
    <dataValidation type="list" allowBlank="1" showInputMessage="1" showErrorMessage="1" sqref="D3:O3">
      <formula1>$B$34:$B$39</formula1>
    </dataValidation>
    <dataValidation type="list" allowBlank="1" showInputMessage="1" showErrorMessage="1" sqref="V2:Z2">
      <formula1>$B$41:$B$43</formula1>
    </dataValidation>
  </dataValidations>
  <pageMargins left="0.2" right="0.2" top="0.25" bottom="0.25" header="0.3" footer="0.3"/>
  <pageSetup fitToWidth="0" fitToHeight="0" orientation="landscape" r:id="rId1"/>
  <headerFooter>
    <oddFooter>&amp;L&amp;G&amp;R&amp;A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Sheet2!$A$1:$A$49</xm:f>
          </x14:formula1>
          <xm:sqref>D1:O1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topLeftCell="A19" workbookViewId="0">
      <selection activeCell="A24" sqref="A24"/>
    </sheetView>
  </sheetViews>
  <sheetFormatPr defaultRowHeight="14.4" x14ac:dyDescent="0.3"/>
  <cols>
    <col min="1" max="1" width="24.109375" bestFit="1" customWidth="1"/>
  </cols>
  <sheetData>
    <row r="1" spans="1:1" x14ac:dyDescent="0.3">
      <c r="A1" t="s">
        <v>108</v>
      </c>
    </row>
    <row r="2" spans="1:1" x14ac:dyDescent="0.3">
      <c r="A2" t="s">
        <v>65</v>
      </c>
    </row>
    <row r="3" spans="1:1" x14ac:dyDescent="0.3">
      <c r="A3" t="s">
        <v>93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94</v>
      </c>
    </row>
    <row r="7" spans="1:1" x14ac:dyDescent="0.3">
      <c r="A7" t="s">
        <v>68</v>
      </c>
    </row>
    <row r="8" spans="1:1" x14ac:dyDescent="0.3">
      <c r="A8" t="s">
        <v>95</v>
      </c>
    </row>
    <row r="9" spans="1:1" x14ac:dyDescent="0.3">
      <c r="A9" t="s">
        <v>69</v>
      </c>
    </row>
    <row r="10" spans="1:1" x14ac:dyDescent="0.3">
      <c r="A10" t="s">
        <v>70</v>
      </c>
    </row>
    <row r="11" spans="1:1" x14ac:dyDescent="0.3">
      <c r="A11" t="s">
        <v>96</v>
      </c>
    </row>
    <row r="12" spans="1:1" x14ac:dyDescent="0.3">
      <c r="A12" t="s">
        <v>71</v>
      </c>
    </row>
    <row r="13" spans="1:1" x14ac:dyDescent="0.3">
      <c r="A13" t="s">
        <v>72</v>
      </c>
    </row>
    <row r="14" spans="1:1" x14ac:dyDescent="0.3">
      <c r="A14" t="s">
        <v>73</v>
      </c>
    </row>
    <row r="15" spans="1:1" x14ac:dyDescent="0.3">
      <c r="A15" t="s">
        <v>53</v>
      </c>
    </row>
    <row r="16" spans="1:1" x14ac:dyDescent="0.3">
      <c r="A16" t="s">
        <v>74</v>
      </c>
    </row>
    <row r="17" spans="1:1" x14ac:dyDescent="0.3">
      <c r="A17" t="s">
        <v>97</v>
      </c>
    </row>
    <row r="18" spans="1:1" x14ac:dyDescent="0.3">
      <c r="A18" t="s">
        <v>54</v>
      </c>
    </row>
    <row r="19" spans="1:1" x14ac:dyDescent="0.3">
      <c r="A19" t="s">
        <v>55</v>
      </c>
    </row>
    <row r="20" spans="1:1" x14ac:dyDescent="0.3">
      <c r="A20" t="s">
        <v>75</v>
      </c>
    </row>
    <row r="21" spans="1:1" x14ac:dyDescent="0.3">
      <c r="A21" t="s">
        <v>76</v>
      </c>
    </row>
    <row r="22" spans="1:1" x14ac:dyDescent="0.3">
      <c r="A22" t="s">
        <v>77</v>
      </c>
    </row>
    <row r="23" spans="1:1" x14ac:dyDescent="0.3">
      <c r="A23" t="s">
        <v>78</v>
      </c>
    </row>
    <row r="24" spans="1:1" x14ac:dyDescent="0.3">
      <c r="A24" t="s">
        <v>111</v>
      </c>
    </row>
    <row r="25" spans="1:1" x14ac:dyDescent="0.3">
      <c r="A25" t="s">
        <v>79</v>
      </c>
    </row>
    <row r="26" spans="1:1" x14ac:dyDescent="0.3">
      <c r="A26" t="s">
        <v>56</v>
      </c>
    </row>
    <row r="27" spans="1:1" x14ac:dyDescent="0.3">
      <c r="A27" t="s">
        <v>80</v>
      </c>
    </row>
    <row r="28" spans="1:1" x14ac:dyDescent="0.3">
      <c r="A28" t="s">
        <v>57</v>
      </c>
    </row>
    <row r="29" spans="1:1" x14ac:dyDescent="0.3">
      <c r="A29" t="s">
        <v>83</v>
      </c>
    </row>
    <row r="30" spans="1:1" x14ac:dyDescent="0.3">
      <c r="A30" t="s">
        <v>98</v>
      </c>
    </row>
    <row r="31" spans="1:1" x14ac:dyDescent="0.3">
      <c r="A31" t="s">
        <v>81</v>
      </c>
    </row>
    <row r="32" spans="1:1" x14ac:dyDescent="0.3">
      <c r="A32" t="s">
        <v>82</v>
      </c>
    </row>
    <row r="33" spans="1:1" x14ac:dyDescent="0.3">
      <c r="A33" t="s">
        <v>58</v>
      </c>
    </row>
    <row r="34" spans="1:1" x14ac:dyDescent="0.3">
      <c r="A34" t="s">
        <v>59</v>
      </c>
    </row>
    <row r="35" spans="1:1" x14ac:dyDescent="0.3">
      <c r="A35" t="s">
        <v>84</v>
      </c>
    </row>
    <row r="36" spans="1:1" x14ac:dyDescent="0.3">
      <c r="A36" t="s">
        <v>85</v>
      </c>
    </row>
    <row r="37" spans="1:1" x14ac:dyDescent="0.3">
      <c r="A37" t="s">
        <v>86</v>
      </c>
    </row>
    <row r="38" spans="1:1" x14ac:dyDescent="0.3">
      <c r="A38" t="s">
        <v>60</v>
      </c>
    </row>
    <row r="39" spans="1:1" x14ac:dyDescent="0.3">
      <c r="A39" t="s">
        <v>87</v>
      </c>
    </row>
    <row r="40" spans="1:1" x14ac:dyDescent="0.3">
      <c r="A40" t="s">
        <v>88</v>
      </c>
    </row>
    <row r="41" spans="1:1" x14ac:dyDescent="0.3">
      <c r="A41" t="s">
        <v>61</v>
      </c>
    </row>
    <row r="42" spans="1:1" x14ac:dyDescent="0.3">
      <c r="A42" t="s">
        <v>62</v>
      </c>
    </row>
    <row r="43" spans="1:1" x14ac:dyDescent="0.3">
      <c r="A43" t="s">
        <v>89</v>
      </c>
    </row>
    <row r="44" spans="1:1" x14ac:dyDescent="0.3">
      <c r="A44" t="s">
        <v>90</v>
      </c>
    </row>
    <row r="45" spans="1:1" x14ac:dyDescent="0.3">
      <c r="A45" t="s">
        <v>91</v>
      </c>
    </row>
    <row r="46" spans="1:1" x14ac:dyDescent="0.3">
      <c r="A46" t="s">
        <v>63</v>
      </c>
    </row>
    <row r="47" spans="1:1" x14ac:dyDescent="0.3">
      <c r="A47" t="s">
        <v>64</v>
      </c>
    </row>
    <row r="48" spans="1:1" x14ac:dyDescent="0.3">
      <c r="A48" t="s">
        <v>99</v>
      </c>
    </row>
    <row r="49" spans="1:1" x14ac:dyDescent="0.3">
      <c r="A49" t="s">
        <v>92</v>
      </c>
    </row>
  </sheetData>
  <sortState ref="A1:A47">
    <sortCondition ref="A1:A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2017-2018</vt:lpstr>
      <vt:lpstr>Sheet2</vt:lpstr>
      <vt:lpstr>Sheet3</vt:lpstr>
      <vt:lpstr>Sheet1</vt:lpstr>
      <vt:lpstr>Schools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S. Swol</dc:creator>
  <cp:lastModifiedBy>Debra Kleinberger</cp:lastModifiedBy>
  <cp:lastPrinted>2016-12-22T18:36:39Z</cp:lastPrinted>
  <dcterms:created xsi:type="dcterms:W3CDTF">2014-03-06T13:44:11Z</dcterms:created>
  <dcterms:modified xsi:type="dcterms:W3CDTF">2017-04-10T17:27:04Z</dcterms:modified>
</cp:coreProperties>
</file>